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285"/>
  </bookViews>
  <sheets>
    <sheet name="februarie" sheetId="1" r:id="rId1"/>
  </sheets>
  <calcPr calcId="124519"/>
</workbook>
</file>

<file path=xl/calcChain.xml><?xml version="1.0" encoding="utf-8"?>
<calcChain xmlns="http://schemas.openxmlformats.org/spreadsheetml/2006/main">
  <c r="D66" i="1"/>
  <c r="D65"/>
  <c r="D64"/>
  <c r="D63"/>
  <c r="D62"/>
  <c r="D61"/>
  <c r="D60"/>
  <c r="D59"/>
  <c r="D58"/>
  <c r="D57"/>
  <c r="D56"/>
  <c r="D55"/>
  <c r="D54"/>
  <c r="D53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13"/>
</calcChain>
</file>

<file path=xl/sharedStrings.xml><?xml version="1.0" encoding="utf-8"?>
<sst xmlns="http://schemas.openxmlformats.org/spreadsheetml/2006/main" count="134" uniqueCount="41">
  <si>
    <t>Spitale-Lg.109</t>
  </si>
  <si>
    <t>INSTITUTUL DE BOLI CARDIOVASCULARE TIMISOARA</t>
  </si>
  <si>
    <t>SPITAL CLINIC DE URGENTA PENTRU COPII  LOUIS TURCANU  TIMISOARA</t>
  </si>
  <si>
    <t>SPITALUL CLINIC CF TIMISOARA</t>
  </si>
  <si>
    <t>SPITALUL CLINIC DE BOLI INFECTIOASE SI PNEUMOFTIZIOLOGIE DR.V.BABES TIMISOARA</t>
  </si>
  <si>
    <t>SPITALUL CLINIC JUDETEAN DE URGENTA  Pius Brînzeu  TIMISOARA</t>
  </si>
  <si>
    <t>SPITALUL CLINIC MUNICIPAL DE URGENTA TIMISOARA</t>
  </si>
  <si>
    <t>cod fiscal</t>
  </si>
  <si>
    <t>explicatii</t>
  </si>
  <si>
    <t>denumire furnizor</t>
  </si>
  <si>
    <t>sume achitate februarie 2024</t>
  </si>
  <si>
    <t>Spitale -hrana</t>
  </si>
  <si>
    <t>CENTRUL MED.DE EVALUARE,TERAPIE,EDUC.MED. SPECIFICA SI RECUP. PTR. COPII SI TINERI  CRISTIAN SERBAN BUZIAS</t>
  </si>
  <si>
    <t>SPITALUL DE PSIHIATRIE GATAIA</t>
  </si>
  <si>
    <t>SPITALUL DE PSIHIATRIE SI PENTRU MASURI DE SIGURANTA JEBEL</t>
  </si>
  <si>
    <t>SPITALUL DR. KARL DIEL - JIMBOLIA</t>
  </si>
  <si>
    <t>SPITALUL MUNICIPAL  DR.TEODOR ANDREI  - LUGOJ</t>
  </si>
  <si>
    <t>SPITALUL ORASENESC DETA</t>
  </si>
  <si>
    <t>SPITALUL ORASENESC FAGET</t>
  </si>
  <si>
    <t>SPITALUL ORASENESC SANNICOLAU MARE</t>
  </si>
  <si>
    <t>Spitale activitate curenta</t>
  </si>
  <si>
    <t>ASOCIATIA ONCOHELP TIMISOARA</t>
  </si>
  <si>
    <t>CABINET PARTICULAR POLICLINIC ALGOMED SRL</t>
  </si>
  <si>
    <t>CENTRUL MEDICAL SF.STEFAN</t>
  </si>
  <si>
    <t xml:space="preserve">CENTRUL MED.DE EVALUARE,TERAPIE,EDUC.MED. SPECIFICA SI RECUP. PTR. COPII SI TINERI  CRISTIAN SERBAN </t>
  </si>
  <si>
    <t>FEDERATIA CARITAS A DIECEZEI TIMISOARA</t>
  </si>
  <si>
    <t>KARDINAL ONE MEDICAL SRL</t>
  </si>
  <si>
    <t>MED LIFE SA BUCURESTI SUCURSALA TIMISOARA</t>
  </si>
  <si>
    <t>R.T.C. RADIOLOGY THERAPEUTIC CENTER SRL- PUNCT DE LUCRU DUMBRAVITA</t>
  </si>
  <si>
    <t>S.C. ONCOCENTER-ONCOLOGIE CLINICA SRL</t>
  </si>
  <si>
    <t>SC CENTRUL MEDICAL SF. MARIA SRL</t>
  </si>
  <si>
    <t>SC M-PROFILAXIS SRL</t>
  </si>
  <si>
    <t>SC MATERNA CARE SRL</t>
  </si>
  <si>
    <t>SC POLICLINICA DARIMEDIC SRL</t>
  </si>
  <si>
    <t>ROCORDIS</t>
  </si>
  <si>
    <t>Subprogr radioterapie bolnavi cu afectiuni oncologice</t>
  </si>
  <si>
    <t>ASOCIATIA ONCOHELP</t>
  </si>
  <si>
    <t>R.T.C. RADIOLOGY THERAPEUTIC CENTER SRL-</t>
  </si>
  <si>
    <t>Diag imunofenotipic citogenetic si biomolec al leucemiei</t>
  </si>
  <si>
    <t>SPITAL CLINIC DE URGENTA PENTRU COPII "LOUIS TURCANU</t>
  </si>
  <si>
    <t>TRANSFERURI INTRE UNITATI ALE ADMINISTRATIEI PUBLICE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</si>
</sst>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/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>
      <selection activeCell="L10" sqref="L10"/>
    </sheetView>
  </sheetViews>
  <sheetFormatPr defaultRowHeight="15"/>
  <cols>
    <col min="1" max="1" width="9.140625" style="3" bestFit="1" customWidth="1"/>
    <col min="2" max="2" width="52.5703125" style="3" bestFit="1" customWidth="1"/>
    <col min="3" max="3" width="54.140625" style="3" bestFit="1" customWidth="1"/>
    <col min="4" max="4" width="13.5703125" style="3" bestFit="1" customWidth="1"/>
    <col min="5" max="16384" width="9.140625" style="3"/>
  </cols>
  <sheetData>
    <row r="1" spans="1:4" ht="45">
      <c r="A1" s="1" t="s">
        <v>7</v>
      </c>
      <c r="B1" s="1" t="s">
        <v>8</v>
      </c>
      <c r="C1" s="1" t="s">
        <v>9</v>
      </c>
      <c r="D1" s="2" t="s">
        <v>10</v>
      </c>
    </row>
    <row r="2" spans="1:4">
      <c r="A2" s="4">
        <v>5189211</v>
      </c>
      <c r="B2" s="4" t="s">
        <v>0</v>
      </c>
      <c r="C2" s="5" t="s">
        <v>1</v>
      </c>
      <c r="D2" s="6">
        <v>301245</v>
      </c>
    </row>
    <row r="3" spans="1:4" ht="30">
      <c r="A3" s="4">
        <v>4548538</v>
      </c>
      <c r="B3" s="4" t="s">
        <v>0</v>
      </c>
      <c r="C3" s="5" t="s">
        <v>2</v>
      </c>
      <c r="D3" s="6">
        <v>768541</v>
      </c>
    </row>
    <row r="4" spans="1:4">
      <c r="A4" s="4">
        <v>2491516</v>
      </c>
      <c r="B4" s="4" t="s">
        <v>0</v>
      </c>
      <c r="C4" s="4" t="s">
        <v>3</v>
      </c>
      <c r="D4" s="6">
        <v>173724</v>
      </c>
    </row>
    <row r="5" spans="1:4" ht="30">
      <c r="A5" s="4">
        <v>2487647</v>
      </c>
      <c r="B5" s="4" t="s">
        <v>0</v>
      </c>
      <c r="C5" s="5" t="s">
        <v>4</v>
      </c>
      <c r="D5" s="6">
        <v>311891</v>
      </c>
    </row>
    <row r="6" spans="1:4" ht="30">
      <c r="A6" s="4">
        <v>4663448</v>
      </c>
      <c r="B6" s="4" t="s">
        <v>0</v>
      </c>
      <c r="C6" s="5" t="s">
        <v>5</v>
      </c>
      <c r="D6" s="6">
        <v>2640956</v>
      </c>
    </row>
    <row r="7" spans="1:4">
      <c r="A7" s="4">
        <v>4483447</v>
      </c>
      <c r="B7" s="4" t="s">
        <v>0</v>
      </c>
      <c r="C7" s="5" t="s">
        <v>6</v>
      </c>
      <c r="D7" s="6">
        <v>2155275</v>
      </c>
    </row>
    <row r="8" spans="1:4" ht="45">
      <c r="A8" s="4">
        <v>11302934</v>
      </c>
      <c r="B8" s="4" t="s">
        <v>11</v>
      </c>
      <c r="C8" s="5" t="s">
        <v>12</v>
      </c>
      <c r="D8" s="6">
        <v>18403</v>
      </c>
    </row>
    <row r="9" spans="1:4">
      <c r="A9" s="4">
        <v>5189211</v>
      </c>
      <c r="B9" s="4" t="s">
        <v>11</v>
      </c>
      <c r="C9" s="5" t="s">
        <v>1</v>
      </c>
      <c r="D9" s="6">
        <v>59258</v>
      </c>
    </row>
    <row r="10" spans="1:4" ht="30">
      <c r="A10" s="4">
        <v>4548538</v>
      </c>
      <c r="B10" s="4" t="s">
        <v>11</v>
      </c>
      <c r="C10" s="5" t="s">
        <v>2</v>
      </c>
      <c r="D10" s="6">
        <v>152981.57999999999</v>
      </c>
    </row>
    <row r="11" spans="1:4">
      <c r="A11" s="4">
        <v>2491516</v>
      </c>
      <c r="B11" s="4" t="s">
        <v>11</v>
      </c>
      <c r="C11" s="4" t="s">
        <v>3</v>
      </c>
      <c r="D11" s="6">
        <v>24252</v>
      </c>
    </row>
    <row r="12" spans="1:4" ht="30">
      <c r="A12" s="4">
        <v>2487647</v>
      </c>
      <c r="B12" s="4" t="s">
        <v>11</v>
      </c>
      <c r="C12" s="5" t="s">
        <v>4</v>
      </c>
      <c r="D12" s="6">
        <v>111390.17</v>
      </c>
    </row>
    <row r="13" spans="1:4" ht="30">
      <c r="A13" s="4">
        <v>4663448</v>
      </c>
      <c r="B13" s="4" t="s">
        <v>11</v>
      </c>
      <c r="C13" s="5" t="s">
        <v>5</v>
      </c>
      <c r="D13" s="6">
        <f>25840+405664.35</f>
        <v>431504.35</v>
      </c>
    </row>
    <row r="14" spans="1:4">
      <c r="A14" s="4">
        <v>4483447</v>
      </c>
      <c r="B14" s="4" t="s">
        <v>11</v>
      </c>
      <c r="C14" s="5" t="s">
        <v>6</v>
      </c>
      <c r="D14" s="6">
        <v>182754.48</v>
      </c>
    </row>
    <row r="15" spans="1:4">
      <c r="A15" s="4">
        <v>4483811</v>
      </c>
      <c r="B15" s="4" t="s">
        <v>11</v>
      </c>
      <c r="C15" s="4" t="s">
        <v>13</v>
      </c>
      <c r="D15" s="6">
        <v>221695</v>
      </c>
    </row>
    <row r="16" spans="1:4" ht="30">
      <c r="A16" s="4">
        <v>5189300</v>
      </c>
      <c r="B16" s="4" t="s">
        <v>11</v>
      </c>
      <c r="C16" s="5" t="s">
        <v>14</v>
      </c>
      <c r="D16" s="6">
        <v>281819</v>
      </c>
    </row>
    <row r="17" spans="1:4">
      <c r="A17" s="4">
        <v>2502771</v>
      </c>
      <c r="B17" s="4" t="s">
        <v>11</v>
      </c>
      <c r="C17" s="4" t="s">
        <v>15</v>
      </c>
      <c r="D17" s="6">
        <v>35906</v>
      </c>
    </row>
    <row r="18" spans="1:4">
      <c r="A18" s="4">
        <v>2501652</v>
      </c>
      <c r="B18" s="4" t="s">
        <v>11</v>
      </c>
      <c r="C18" s="5" t="s">
        <v>16</v>
      </c>
      <c r="D18" s="6">
        <v>74127</v>
      </c>
    </row>
    <row r="19" spans="1:4">
      <c r="A19" s="4">
        <v>2503408</v>
      </c>
      <c r="B19" s="4" t="s">
        <v>11</v>
      </c>
      <c r="C19" s="4" t="s">
        <v>17</v>
      </c>
      <c r="D19" s="6">
        <v>19816</v>
      </c>
    </row>
    <row r="20" spans="1:4">
      <c r="A20" s="4">
        <v>4663456</v>
      </c>
      <c r="B20" s="4" t="s">
        <v>11</v>
      </c>
      <c r="C20" s="4" t="s">
        <v>18</v>
      </c>
      <c r="D20" s="6">
        <v>35979.93</v>
      </c>
    </row>
    <row r="21" spans="1:4">
      <c r="A21" s="4">
        <v>4483765</v>
      </c>
      <c r="B21" s="4" t="s">
        <v>11</v>
      </c>
      <c r="C21" s="4" t="s">
        <v>19</v>
      </c>
      <c r="D21" s="6">
        <v>39936</v>
      </c>
    </row>
    <row r="22" spans="1:4">
      <c r="A22" s="4">
        <v>17802939</v>
      </c>
      <c r="B22" s="4" t="s">
        <v>20</v>
      </c>
      <c r="C22" s="4" t="s">
        <v>21</v>
      </c>
      <c r="D22" s="6">
        <f>916908+458811.36+1923678.84+3940.55</f>
        <v>3303338.75</v>
      </c>
    </row>
    <row r="23" spans="1:4">
      <c r="A23" s="4">
        <v>6633397</v>
      </c>
      <c r="B23" s="4" t="s">
        <v>20</v>
      </c>
      <c r="C23" s="4" t="s">
        <v>22</v>
      </c>
      <c r="D23" s="6">
        <f>21801.68+5193.1</f>
        <v>26994.78</v>
      </c>
    </row>
    <row r="24" spans="1:4">
      <c r="A24" s="4">
        <v>22719938</v>
      </c>
      <c r="B24" s="4" t="s">
        <v>20</v>
      </c>
      <c r="C24" s="4" t="s">
        <v>23</v>
      </c>
      <c r="D24" s="6">
        <f>80688.83+7829.76</f>
        <v>88518.59</v>
      </c>
    </row>
    <row r="25" spans="1:4" ht="30">
      <c r="A25" s="4">
        <v>11302934</v>
      </c>
      <c r="B25" s="4" t="s">
        <v>20</v>
      </c>
      <c r="C25" s="5" t="s">
        <v>24</v>
      </c>
      <c r="D25" s="6">
        <f>117988.49+59406.16</f>
        <v>177394.65000000002</v>
      </c>
    </row>
    <row r="26" spans="1:4">
      <c r="A26" s="4">
        <v>5016482</v>
      </c>
      <c r="B26" s="4" t="s">
        <v>20</v>
      </c>
      <c r="C26" s="4" t="s">
        <v>25</v>
      </c>
      <c r="D26" s="6">
        <f>21632.93+5011.35</f>
        <v>26644.28</v>
      </c>
    </row>
    <row r="27" spans="1:4">
      <c r="A27" s="4">
        <v>5189211</v>
      </c>
      <c r="B27" s="4" t="s">
        <v>20</v>
      </c>
      <c r="C27" s="4" t="s">
        <v>1</v>
      </c>
      <c r="D27" s="6">
        <f>1576593.95+460266.7</f>
        <v>2036860.65</v>
      </c>
    </row>
    <row r="28" spans="1:4">
      <c r="A28" s="4">
        <v>39011692</v>
      </c>
      <c r="B28" s="4" t="s">
        <v>20</v>
      </c>
      <c r="C28" s="4" t="s">
        <v>26</v>
      </c>
      <c r="D28" s="6">
        <f>109952.3+27904.23</f>
        <v>137856.53</v>
      </c>
    </row>
    <row r="29" spans="1:4">
      <c r="A29" s="4">
        <v>19192454</v>
      </c>
      <c r="B29" s="4" t="s">
        <v>20</v>
      </c>
      <c r="C29" s="4" t="s">
        <v>27</v>
      </c>
      <c r="D29" s="6">
        <f>71655.95+14126.74</f>
        <v>85782.69</v>
      </c>
    </row>
    <row r="30" spans="1:4" ht="30">
      <c r="A30" s="4">
        <v>27934376</v>
      </c>
      <c r="B30" s="4" t="s">
        <v>20</v>
      </c>
      <c r="C30" s="5" t="s">
        <v>28</v>
      </c>
      <c r="D30" s="6">
        <f>432808+39659.96+194444.98</f>
        <v>666912.94000000006</v>
      </c>
    </row>
    <row r="31" spans="1:4">
      <c r="A31" s="4">
        <v>33356188</v>
      </c>
      <c r="B31" s="4" t="s">
        <v>20</v>
      </c>
      <c r="C31" s="4" t="s">
        <v>29</v>
      </c>
      <c r="D31" s="6">
        <f>95073.28+19216.18</f>
        <v>114289.45999999999</v>
      </c>
    </row>
    <row r="32" spans="1:4">
      <c r="A32" s="4">
        <v>16687408</v>
      </c>
      <c r="B32" s="4" t="s">
        <v>20</v>
      </c>
      <c r="C32" s="4" t="s">
        <v>30</v>
      </c>
      <c r="D32" s="6">
        <f>57285.44+12819.93</f>
        <v>70105.37</v>
      </c>
    </row>
    <row r="33" spans="1:4">
      <c r="A33" s="4">
        <v>24126902</v>
      </c>
      <c r="B33" s="4" t="s">
        <v>20</v>
      </c>
      <c r="C33" s="4" t="s">
        <v>31</v>
      </c>
      <c r="D33" s="6">
        <f>84970.61+14973.67</f>
        <v>99944.28</v>
      </c>
    </row>
    <row r="34" spans="1:4">
      <c r="A34" s="4">
        <v>29290603</v>
      </c>
      <c r="B34" s="4" t="s">
        <v>20</v>
      </c>
      <c r="C34" s="4" t="s">
        <v>32</v>
      </c>
      <c r="D34" s="6">
        <f>502045.02+146761.31</f>
        <v>648806.33000000007</v>
      </c>
    </row>
    <row r="35" spans="1:4">
      <c r="A35" s="4">
        <v>30492266</v>
      </c>
      <c r="B35" s="4" t="s">
        <v>20</v>
      </c>
      <c r="C35" s="4" t="s">
        <v>33</v>
      </c>
      <c r="D35" s="6">
        <f>80620.93+14649.48</f>
        <v>95270.409999999989</v>
      </c>
    </row>
    <row r="36" spans="1:4" ht="30">
      <c r="A36" s="4">
        <v>4548538</v>
      </c>
      <c r="B36" s="4" t="s">
        <v>20</v>
      </c>
      <c r="C36" s="5" t="s">
        <v>2</v>
      </c>
      <c r="D36" s="6">
        <f>16890+1020842.1+3231832.9+13745.15</f>
        <v>4283310.1500000004</v>
      </c>
    </row>
    <row r="37" spans="1:4">
      <c r="A37" s="4">
        <v>2491516</v>
      </c>
      <c r="B37" s="4" t="s">
        <v>20</v>
      </c>
      <c r="C37" s="4" t="s">
        <v>3</v>
      </c>
      <c r="D37" s="6">
        <f>573544.19+161503.73</f>
        <v>735047.91999999993</v>
      </c>
    </row>
    <row r="38" spans="1:4" ht="30">
      <c r="A38" s="4">
        <v>2487647</v>
      </c>
      <c r="B38" s="4" t="s">
        <v>20</v>
      </c>
      <c r="C38" s="5" t="s">
        <v>4</v>
      </c>
      <c r="D38" s="6">
        <f>1799946.07+368936.4+18283.87</f>
        <v>2187166.3400000003</v>
      </c>
    </row>
    <row r="39" spans="1:4" ht="30">
      <c r="A39" s="4">
        <v>4663448</v>
      </c>
      <c r="B39" s="4" t="s">
        <v>20</v>
      </c>
      <c r="C39" s="5" t="s">
        <v>5</v>
      </c>
      <c r="D39" s="6">
        <f>11859102.05+3150905.15+6861.57</f>
        <v>15016868.770000001</v>
      </c>
    </row>
    <row r="40" spans="1:4">
      <c r="A40" s="4">
        <v>4483447</v>
      </c>
      <c r="B40" s="4" t="s">
        <v>20</v>
      </c>
      <c r="C40" s="4" t="s">
        <v>6</v>
      </c>
      <c r="D40" s="6">
        <f>352764+1700453.72+5912031.85+18538.86</f>
        <v>7983788.4299999997</v>
      </c>
    </row>
    <row r="41" spans="1:4">
      <c r="A41" s="4">
        <v>4483811</v>
      </c>
      <c r="B41" s="4" t="s">
        <v>20</v>
      </c>
      <c r="C41" s="4" t="s">
        <v>13</v>
      </c>
      <c r="D41" s="6">
        <f>1331357.89+325411.48</f>
        <v>1656769.3699999999</v>
      </c>
    </row>
    <row r="42" spans="1:4" ht="30">
      <c r="A42" s="4">
        <v>5189300</v>
      </c>
      <c r="B42" s="4" t="s">
        <v>20</v>
      </c>
      <c r="C42" s="5" t="s">
        <v>14</v>
      </c>
      <c r="D42" s="6">
        <f>1447756.25+341190.28</f>
        <v>1788946.53</v>
      </c>
    </row>
    <row r="43" spans="1:4">
      <c r="A43" s="4">
        <v>2502771</v>
      </c>
      <c r="B43" s="4" t="s">
        <v>20</v>
      </c>
      <c r="C43" s="4" t="s">
        <v>15</v>
      </c>
      <c r="D43" s="6">
        <f>420413.69+93980.47</f>
        <v>514394.16000000003</v>
      </c>
    </row>
    <row r="44" spans="1:4">
      <c r="A44" s="4">
        <v>2501652</v>
      </c>
      <c r="B44" s="4" t="s">
        <v>20</v>
      </c>
      <c r="C44" s="4" t="s">
        <v>16</v>
      </c>
      <c r="D44" s="6">
        <f>941069.23+221057.87</f>
        <v>1162127.1000000001</v>
      </c>
    </row>
    <row r="45" spans="1:4">
      <c r="A45" s="4">
        <v>2503408</v>
      </c>
      <c r="B45" s="4" t="s">
        <v>20</v>
      </c>
      <c r="C45" s="4" t="s">
        <v>17</v>
      </c>
      <c r="D45" s="6">
        <f>444531.4</f>
        <v>444531.4</v>
      </c>
    </row>
    <row r="46" spans="1:4">
      <c r="A46" s="4">
        <v>4663456</v>
      </c>
      <c r="B46" s="4" t="s">
        <v>20</v>
      </c>
      <c r="C46" s="4" t="s">
        <v>18</v>
      </c>
      <c r="D46" s="6">
        <f>105650.94+679369.65</f>
        <v>785020.59000000008</v>
      </c>
    </row>
    <row r="47" spans="1:4">
      <c r="A47" s="4">
        <v>4483765</v>
      </c>
      <c r="B47" s="4" t="s">
        <v>20</v>
      </c>
      <c r="C47" s="4" t="s">
        <v>19</v>
      </c>
      <c r="D47" s="6">
        <f>161812.47+616082.18</f>
        <v>777894.65</v>
      </c>
    </row>
    <row r="48" spans="1:4">
      <c r="A48" s="4">
        <v>25804892</v>
      </c>
      <c r="B48" s="4" t="s">
        <v>20</v>
      </c>
      <c r="C48" s="4" t="s">
        <v>34</v>
      </c>
      <c r="D48" s="6">
        <f>9887.16+26419.53</f>
        <v>36306.69</v>
      </c>
    </row>
    <row r="49" spans="1:4">
      <c r="A49" s="7">
        <v>17802939</v>
      </c>
      <c r="B49" s="7" t="s">
        <v>35</v>
      </c>
      <c r="C49" s="7" t="s">
        <v>36</v>
      </c>
      <c r="D49" s="8">
        <v>916908</v>
      </c>
    </row>
    <row r="50" spans="1:4">
      <c r="A50" s="7">
        <v>27934376</v>
      </c>
      <c r="B50" s="7" t="s">
        <v>35</v>
      </c>
      <c r="C50" s="7" t="s">
        <v>37</v>
      </c>
      <c r="D50" s="8">
        <v>432808</v>
      </c>
    </row>
    <row r="51" spans="1:4">
      <c r="A51" s="7">
        <v>4483447</v>
      </c>
      <c r="B51" s="7" t="s">
        <v>35</v>
      </c>
      <c r="C51" s="7" t="s">
        <v>6</v>
      </c>
      <c r="D51" s="8">
        <v>352764</v>
      </c>
    </row>
    <row r="52" spans="1:4">
      <c r="A52" s="7">
        <v>4548538</v>
      </c>
      <c r="B52" s="7" t="s">
        <v>38</v>
      </c>
      <c r="C52" s="7" t="s">
        <v>39</v>
      </c>
      <c r="D52" s="8">
        <v>16890</v>
      </c>
    </row>
    <row r="53" spans="1:4" ht="45">
      <c r="A53" s="4">
        <v>11302934</v>
      </c>
      <c r="B53" s="5" t="s">
        <v>40</v>
      </c>
      <c r="C53" s="5" t="s">
        <v>12</v>
      </c>
      <c r="D53" s="6">
        <f>23217+299755</f>
        <v>322972</v>
      </c>
    </row>
    <row r="54" spans="1:4" ht="30">
      <c r="A54" s="4">
        <v>5189211</v>
      </c>
      <c r="B54" s="5" t="s">
        <v>40</v>
      </c>
      <c r="C54" s="5" t="s">
        <v>1</v>
      </c>
      <c r="D54" s="6">
        <f>226600+2461726</f>
        <v>2688326</v>
      </c>
    </row>
    <row r="55" spans="1:4" ht="30">
      <c r="A55" s="4">
        <v>4548538</v>
      </c>
      <c r="B55" s="5" t="s">
        <v>40</v>
      </c>
      <c r="C55" s="5" t="s">
        <v>2</v>
      </c>
      <c r="D55" s="6">
        <f>362050+4218998</f>
        <v>4581048</v>
      </c>
    </row>
    <row r="56" spans="1:4" ht="30">
      <c r="A56" s="4">
        <v>2491516</v>
      </c>
      <c r="B56" s="5" t="s">
        <v>40</v>
      </c>
      <c r="C56" s="4" t="s">
        <v>3</v>
      </c>
      <c r="D56" s="6">
        <f>54800+851298</f>
        <v>906098</v>
      </c>
    </row>
    <row r="57" spans="1:4" ht="30">
      <c r="A57" s="4">
        <v>2487647</v>
      </c>
      <c r="B57" s="5" t="s">
        <v>40</v>
      </c>
      <c r="C57" s="5" t="s">
        <v>4</v>
      </c>
      <c r="D57" s="6">
        <f>157400+3068168</f>
        <v>3225568</v>
      </c>
    </row>
    <row r="58" spans="1:4" ht="30">
      <c r="A58" s="4">
        <v>4663448</v>
      </c>
      <c r="B58" s="5" t="s">
        <v>40</v>
      </c>
      <c r="C58" s="5" t="s">
        <v>5</v>
      </c>
      <c r="D58" s="6">
        <f>1172900+11844053</f>
        <v>13016953</v>
      </c>
    </row>
    <row r="59" spans="1:4" ht="30">
      <c r="A59" s="4">
        <v>4483447</v>
      </c>
      <c r="B59" s="5" t="s">
        <v>40</v>
      </c>
      <c r="C59" s="5" t="s">
        <v>6</v>
      </c>
      <c r="D59" s="6">
        <f>657150+10164484</f>
        <v>10821634</v>
      </c>
    </row>
    <row r="60" spans="1:4" ht="30">
      <c r="A60" s="4">
        <v>4483811</v>
      </c>
      <c r="B60" s="5" t="s">
        <v>40</v>
      </c>
      <c r="C60" s="4" t="s">
        <v>13</v>
      </c>
      <c r="D60" s="6">
        <f>102475+1574330</f>
        <v>1676805</v>
      </c>
    </row>
    <row r="61" spans="1:4" ht="30">
      <c r="A61" s="4">
        <v>5189300</v>
      </c>
      <c r="B61" s="5" t="s">
        <v>40</v>
      </c>
      <c r="C61" s="5" t="s">
        <v>14</v>
      </c>
      <c r="D61" s="6">
        <f>69560+1823640+113700</f>
        <v>2006900</v>
      </c>
    </row>
    <row r="62" spans="1:4" ht="30">
      <c r="A62" s="4">
        <v>2502771</v>
      </c>
      <c r="B62" s="5" t="s">
        <v>40</v>
      </c>
      <c r="C62" s="4" t="s">
        <v>15</v>
      </c>
      <c r="D62" s="6">
        <f>57100+1164551</f>
        <v>1221651</v>
      </c>
    </row>
    <row r="63" spans="1:4" ht="30">
      <c r="A63" s="4">
        <v>2501652</v>
      </c>
      <c r="B63" s="5" t="s">
        <v>40</v>
      </c>
      <c r="C63" s="5" t="s">
        <v>16</v>
      </c>
      <c r="D63" s="6">
        <f>149750+1879073</f>
        <v>2028823</v>
      </c>
    </row>
    <row r="64" spans="1:4" ht="30">
      <c r="A64" s="4">
        <v>2503408</v>
      </c>
      <c r="B64" s="5" t="s">
        <v>40</v>
      </c>
      <c r="C64" s="4" t="s">
        <v>17</v>
      </c>
      <c r="D64" s="6">
        <f>47051+515986</f>
        <v>563037</v>
      </c>
    </row>
    <row r="65" spans="1:4" ht="30">
      <c r="A65" s="4">
        <v>4663456</v>
      </c>
      <c r="B65" s="5" t="s">
        <v>40</v>
      </c>
      <c r="C65" s="4" t="s">
        <v>18</v>
      </c>
      <c r="D65" s="6">
        <f>58900+823038</f>
        <v>881938</v>
      </c>
    </row>
    <row r="66" spans="1:4" ht="30">
      <c r="A66" s="4">
        <v>4483765</v>
      </c>
      <c r="B66" s="5" t="s">
        <v>40</v>
      </c>
      <c r="C66" s="4" t="s">
        <v>19</v>
      </c>
      <c r="D66" s="6">
        <f>64650+924424</f>
        <v>989074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2024-05-08T07:45:04Z</dcterms:created>
  <dcterms:modified xsi:type="dcterms:W3CDTF">2024-05-08T10:49:30Z</dcterms:modified>
</cp:coreProperties>
</file>